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0290" yWindow="-150" windowWidth="7950" windowHeight="703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Sheet1!$A$1:$I$59</definedName>
  </definedNames>
  <calcPr calcId="144525"/>
</workbook>
</file>

<file path=xl/calcChain.xml><?xml version="1.0" encoding="utf-8"?>
<calcChain xmlns="http://schemas.openxmlformats.org/spreadsheetml/2006/main">
  <c r="J13" i="1" l="1"/>
  <c r="K13" i="1"/>
  <c r="I51" i="1"/>
  <c r="I46" i="1"/>
  <c r="I43" i="1"/>
  <c r="I38" i="1"/>
  <c r="I28" i="1"/>
  <c r="I15" i="1"/>
  <c r="I42" i="1" l="1"/>
  <c r="H43" i="1"/>
  <c r="H38" i="1"/>
  <c r="H20" i="1"/>
  <c r="J42" i="1"/>
  <c r="K42" i="1"/>
  <c r="I23" i="1"/>
  <c r="I20" i="1"/>
  <c r="G51" i="1"/>
  <c r="G38" i="1"/>
  <c r="G23" i="1"/>
  <c r="G20" i="1"/>
  <c r="F51" i="1"/>
  <c r="F46" i="1"/>
  <c r="F43" i="1"/>
  <c r="F28" i="1"/>
  <c r="F23" i="1"/>
  <c r="F20" i="1"/>
  <c r="E46" i="1"/>
  <c r="F19" i="1" l="1"/>
  <c r="I36" i="1"/>
  <c r="G19" i="1"/>
  <c r="I19" i="1"/>
  <c r="F15" i="1"/>
  <c r="F38" i="1"/>
  <c r="G15" i="1"/>
  <c r="G28" i="1"/>
  <c r="G46" i="1"/>
  <c r="H15" i="1"/>
  <c r="H28" i="1"/>
  <c r="H46" i="1"/>
  <c r="G43" i="1"/>
  <c r="F42" i="1"/>
  <c r="H51" i="1"/>
  <c r="H23" i="1"/>
  <c r="H19" i="1" l="1"/>
  <c r="H13" i="1" s="1"/>
  <c r="H42" i="1"/>
  <c r="F36" i="1"/>
  <c r="G42" i="1"/>
  <c r="F13" i="1"/>
  <c r="I13" i="1"/>
  <c r="G13" i="1"/>
  <c r="H36" i="1" l="1"/>
  <c r="G36" i="1"/>
  <c r="I11" i="1"/>
  <c r="J11" i="1"/>
  <c r="K11" i="1"/>
  <c r="J15" i="1"/>
  <c r="K15" i="1"/>
  <c r="J20" i="1"/>
  <c r="K20" i="1"/>
  <c r="J23" i="1"/>
  <c r="K23" i="1"/>
  <c r="J28" i="1"/>
  <c r="K28" i="1"/>
  <c r="J38" i="1"/>
  <c r="K38" i="1"/>
  <c r="J43" i="1"/>
  <c r="K43" i="1"/>
  <c r="J46" i="1"/>
  <c r="K46" i="1"/>
  <c r="J51" i="1"/>
  <c r="K51" i="1"/>
  <c r="H58" i="1" l="1"/>
  <c r="J36" i="1"/>
  <c r="K19" i="1"/>
  <c r="J19" i="1"/>
  <c r="I58" i="1"/>
  <c r="J58" i="1"/>
  <c r="J59" i="1" s="1"/>
  <c r="K36" i="1"/>
  <c r="K58" i="1" l="1"/>
  <c r="K59" i="1" s="1"/>
  <c r="I59" i="1"/>
  <c r="H11" i="1" l="1"/>
  <c r="E11" i="1"/>
  <c r="F11" i="1"/>
  <c r="E15" i="1"/>
  <c r="E20" i="1"/>
  <c r="E23" i="1"/>
  <c r="E28" i="1"/>
  <c r="E38" i="1"/>
  <c r="E43" i="1"/>
  <c r="E51" i="1"/>
  <c r="F58" i="1" l="1"/>
  <c r="E42" i="1"/>
  <c r="E19" i="1"/>
  <c r="G58" i="1"/>
  <c r="E13" i="1" l="1"/>
  <c r="E36" i="1"/>
  <c r="F59" i="1" l="1"/>
  <c r="E58" i="1"/>
  <c r="E59" i="1" l="1"/>
  <c r="G11" i="1"/>
  <c r="G59" i="1" l="1"/>
</calcChain>
</file>

<file path=xl/sharedStrings.xml><?xml version="1.0" encoding="utf-8"?>
<sst xmlns="http://schemas.openxmlformats.org/spreadsheetml/2006/main" count="66" uniqueCount="37">
  <si>
    <t>(MILLIONS OF BAHT)</t>
  </si>
  <si>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</si>
  <si>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</si>
  <si>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</si>
  <si>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</si>
  <si>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</si>
  <si>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A. NON FINANCIAL ACCOUNT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</si>
  <si>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</si>
  <si>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</si>
  <si>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</si>
  <si>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</si>
  <si>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</si>
  <si>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</si>
  <si>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</si>
  <si>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</si>
  <si>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</si>
  <si>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</si>
  <si>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</si>
  <si>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</si>
  <si>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</si>
  <si>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</si>
  <si>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</si>
  <si>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</si>
  <si>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</si>
  <si>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</si>
  <si>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7. OTHER ACCOUNTS RECEIVABLE</t>
  </si>
  <si>
    <t>7. OTHER ACCOUNTS PAYABLE</t>
  </si>
  <si>
    <t>TABLE 2.7  OTHER DEPOSITORY CORPORATIONS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</si>
  <si>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</si>
  <si>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</si>
  <si>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</si>
  <si>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</si>
  <si>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</si>
  <si>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5. SHARES AND OTHER EQUITY</t>
  </si>
  <si>
    <t>III. FINANCIAL SURPLUS OR DEFICIT (I-II)</t>
  </si>
  <si>
    <t>n/a</t>
  </si>
  <si>
    <t>-12-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</si>
</sst>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#,##0_ ;[Red]\-#,##0\ "/>
    <numFmt numFmtId="188" formatCode="#,##0;\(#,##0\)"/>
  </numFmts>
  <fonts count="12" x14ac:knownFonts="1">
    <font>
      <sz val="10"/>
      <name val="Arial"/>
      <charset val="222"/>
    </font>
    <font>
      <sz val="10"/>
      <name val="Arial"/>
      <family val="2"/>
    </font>
    <font>
      <sz val="13"/>
      <name val="Tahoma"/>
      <family val="2"/>
    </font>
    <font>
      <b/>
      <sz val="13"/>
      <name val="Tahoma"/>
      <family val="2"/>
    </font>
    <font>
      <i/>
      <sz val="13"/>
      <color indexed="50"/>
      <name val="Tahoma"/>
      <family val="2"/>
    </font>
    <font>
      <sz val="8"/>
      <name val="Arial"/>
      <family val="2"/>
    </font>
    <font>
      <sz val="13"/>
      <color indexed="9"/>
      <name val="Tahoma"/>
      <family val="2"/>
    </font>
    <font>
      <b/>
      <sz val="13"/>
      <color indexed="9"/>
      <name val="Tahoma"/>
      <family val="2"/>
    </font>
    <font>
      <b/>
      <sz val="13"/>
      <color theme="0"/>
      <name val="Tahoma"/>
      <family val="2"/>
    </font>
    <font>
      <sz val="13"/>
      <color theme="0"/>
      <name val="Tahoma"/>
      <family val="2"/>
    </font>
    <font>
      <sz val="28"/>
      <name val="TH SarabunPSK"/>
      <family val="2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3" fontId="2" fillId="0" borderId="0" xfId="0" applyNumberFormat="1" applyFont="1" applyBorder="1"/>
    <xf numFmtId="187" fontId="2" fillId="0" borderId="0" xfId="0" applyNumberFormat="1" applyFont="1" applyAlignment="1">
      <alignment horizontal="right"/>
    </xf>
    <xf numFmtId="3" fontId="3" fillId="0" borderId="0" xfId="0" applyNumberFormat="1" applyFont="1" applyBorder="1" applyAlignment="1">
      <alignment vertical="center"/>
    </xf>
    <xf numFmtId="3" fontId="3" fillId="0" borderId="0" xfId="0" applyNumberFormat="1" applyFont="1" applyBorder="1"/>
    <xf numFmtId="3" fontId="2" fillId="0" borderId="0" xfId="0" applyNumberFormat="1" applyFont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" fontId="2" fillId="0" borderId="0" xfId="0" applyNumberFormat="1" applyFont="1"/>
    <xf numFmtId="3" fontId="2" fillId="0" borderId="0" xfId="0" applyNumberFormat="1" applyFont="1" applyBorder="1" applyAlignment="1">
      <alignment horizontal="left" vertical="center"/>
    </xf>
    <xf numFmtId="3" fontId="2" fillId="0" borderId="0" xfId="0" quotePrefix="1" applyNumberFormat="1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left" vertical="center" indent="2"/>
    </xf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3" fontId="2" fillId="0" borderId="0" xfId="0" applyNumberFormat="1" applyFont="1" applyBorder="1" applyAlignment="1"/>
    <xf numFmtId="3" fontId="3" fillId="2" borderId="1" xfId="0" applyNumberFormat="1" applyFont="1" applyFill="1" applyBorder="1" applyAlignment="1">
      <alignment vertical="center"/>
    </xf>
    <xf numFmtId="3" fontId="3" fillId="0" borderId="0" xfId="0" applyNumberFormat="1" applyFont="1" applyBorder="1" applyAlignment="1"/>
    <xf numFmtId="3" fontId="3" fillId="0" borderId="0" xfId="0" applyNumberFormat="1" applyFont="1" applyFill="1" applyBorder="1" applyAlignment="1"/>
    <xf numFmtId="0" fontId="0" fillId="0" borderId="0" xfId="0" applyAlignment="1"/>
    <xf numFmtId="3" fontId="3" fillId="2" borderId="0" xfId="0" applyNumberFormat="1" applyFont="1" applyFill="1" applyBorder="1" applyAlignment="1">
      <alignment vertical="center"/>
    </xf>
    <xf numFmtId="3" fontId="3" fillId="2" borderId="0" xfId="0" applyNumberFormat="1" applyFont="1" applyFill="1" applyBorder="1" applyAlignment="1"/>
    <xf numFmtId="3" fontId="3" fillId="2" borderId="0" xfId="0" applyNumberFormat="1" applyFont="1" applyFill="1"/>
    <xf numFmtId="3" fontId="3" fillId="2" borderId="1" xfId="0" quotePrefix="1" applyNumberFormat="1" applyFont="1" applyFill="1" applyBorder="1" applyAlignment="1">
      <alignment horizontal="left" vertical="center"/>
    </xf>
    <xf numFmtId="3" fontId="3" fillId="2" borderId="1" xfId="0" applyNumberFormat="1" applyFont="1" applyFill="1" applyBorder="1"/>
    <xf numFmtId="37" fontId="3" fillId="0" borderId="0" xfId="0" applyNumberFormat="1" applyFont="1" applyBorder="1" applyAlignment="1">
      <alignment vertical="center"/>
    </xf>
    <xf numFmtId="37" fontId="2" fillId="0" borderId="0" xfId="0" applyNumberFormat="1" applyFont="1" applyBorder="1" applyAlignment="1">
      <alignment vertical="center"/>
    </xf>
    <xf numFmtId="37" fontId="3" fillId="0" borderId="0" xfId="0" applyNumberFormat="1" applyFont="1" applyBorder="1" applyAlignment="1"/>
    <xf numFmtId="37" fontId="3" fillId="2" borderId="0" xfId="1" applyNumberFormat="1" applyFont="1" applyFill="1" applyBorder="1" applyAlignment="1">
      <alignment vertical="center"/>
    </xf>
    <xf numFmtId="37" fontId="3" fillId="0" borderId="0" xfId="1" applyNumberFormat="1" applyFont="1" applyBorder="1" applyAlignment="1">
      <alignment vertical="center"/>
    </xf>
    <xf numFmtId="37" fontId="2" fillId="0" borderId="0" xfId="1" applyNumberFormat="1" applyFont="1" applyBorder="1" applyAlignment="1">
      <alignment vertical="center"/>
    </xf>
    <xf numFmtId="37" fontId="3" fillId="2" borderId="0" xfId="1" applyNumberFormat="1" applyFont="1" applyFill="1" applyBorder="1" applyAlignment="1"/>
    <xf numFmtId="37" fontId="3" fillId="2" borderId="1" xfId="1" applyNumberFormat="1" applyFont="1" applyFill="1" applyBorder="1" applyAlignment="1">
      <alignment vertical="center"/>
    </xf>
    <xf numFmtId="37" fontId="6" fillId="0" borderId="0" xfId="1" applyNumberFormat="1" applyFont="1" applyBorder="1" applyAlignment="1">
      <alignment vertical="center"/>
    </xf>
    <xf numFmtId="37" fontId="7" fillId="0" borderId="0" xfId="1" applyNumberFormat="1" applyFont="1" applyBorder="1" applyAlignment="1">
      <alignment vertical="center"/>
    </xf>
    <xf numFmtId="3" fontId="2" fillId="0" borderId="0" xfId="0" quotePrefix="1" applyNumberFormat="1" applyFont="1" applyAlignment="1">
      <alignment horizontal="center" vertical="top"/>
    </xf>
    <xf numFmtId="37" fontId="3" fillId="2" borderId="1" xfId="0" applyNumberFormat="1" applyFont="1" applyFill="1" applyBorder="1" applyAlignment="1">
      <alignment vertical="center"/>
    </xf>
    <xf numFmtId="0" fontId="3" fillId="3" borderId="2" xfId="0" applyNumberFormat="1" applyFont="1" applyFill="1" applyBorder="1" applyAlignment="1">
      <alignment horizontal="right" vertical="center"/>
    </xf>
    <xf numFmtId="37" fontId="0" fillId="0" borderId="0" xfId="0" applyNumberFormat="1"/>
    <xf numFmtId="37" fontId="0" fillId="0" borderId="0" xfId="0" applyNumberFormat="1" applyAlignment="1"/>
    <xf numFmtId="37" fontId="8" fillId="0" borderId="0" xfId="1" applyNumberFormat="1" applyFont="1" applyBorder="1" applyAlignment="1">
      <alignment vertical="center"/>
    </xf>
    <xf numFmtId="37" fontId="9" fillId="0" borderId="0" xfId="1" applyNumberFormat="1" applyFont="1" applyBorder="1" applyAlignment="1">
      <alignment vertical="center"/>
    </xf>
    <xf numFmtId="3" fontId="2" fillId="0" borderId="0" xfId="0" applyNumberFormat="1" applyFont="1" applyAlignment="1">
      <alignment horizontal="center" vertical="top"/>
    </xf>
    <xf numFmtId="37" fontId="2" fillId="0" borderId="0" xfId="1" applyNumberFormat="1" applyFont="1" applyFill="1" applyBorder="1" applyAlignment="1">
      <alignment horizontal="right" vertical="center"/>
    </xf>
    <xf numFmtId="37" fontId="2" fillId="0" borderId="0" xfId="1" applyNumberFormat="1" applyFont="1" applyBorder="1" applyAlignment="1">
      <alignment horizontal="right" vertical="center"/>
    </xf>
    <xf numFmtId="37" fontId="3" fillId="0" borderId="0" xfId="1" applyNumberFormat="1" applyFont="1" applyBorder="1" applyAlignment="1">
      <alignment horizontal="right" vertical="center"/>
    </xf>
    <xf numFmtId="0" fontId="11" fillId="0" borderId="0" xfId="0" applyFont="1"/>
    <xf numFmtId="3" fontId="3" fillId="3" borderId="2" xfId="0" applyNumberFormat="1" applyFont="1" applyFill="1" applyBorder="1" applyAlignment="1">
      <alignment horizontal="center"/>
    </xf>
    <xf numFmtId="3" fontId="3" fillId="0" borderId="0" xfId="0" applyNumberFormat="1" applyFont="1" applyAlignment="1">
      <alignment horizontal="center" vertical="center"/>
    </xf>
    <xf numFmtId="188" fontId="10" fillId="0" borderId="0" xfId="0" quotePrefix="1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3"/>
  <sheetViews>
    <sheetView tabSelected="1" zoomScale="65" workbookViewId="0">
      <pane xSplit="4" ySplit="5" topLeftCell="E6" activePane="bottomRight" state="frozen"/>
      <selection pane="topRight" activeCell="L1" sqref="L1"/>
      <selection pane="bottomLeft" activeCell="A6" sqref="A6"/>
      <selection pane="bottomRight" activeCell="F9" sqref="F9"/>
    </sheetView>
  </sheetViews>
  <sheetFormatPr defaultRowHeight="12.75" x14ac:dyDescent="0.2"/>
  <cols>
    <col min="1" max="3" width="4.7109375" customWidth="1"/>
    <col min="4" max="4" width="55.7109375" customWidth="1"/>
    <col min="5" max="9" width="20.7109375" customWidth="1"/>
    <col min="10" max="11" width="20.7109375" hidden="1" customWidth="1"/>
    <col min="12" max="12" width="11.5703125" customWidth="1"/>
  </cols>
  <sheetData>
    <row r="1" spans="1:12" ht="24.95" customHeight="1" x14ac:dyDescent="0.2">
      <c r="A1" s="50" t="s">
        <v>36</v>
      </c>
      <c r="B1" s="50"/>
      <c r="C1" s="50"/>
      <c r="D1" s="50"/>
      <c r="E1" s="50"/>
      <c r="F1" s="50"/>
      <c r="G1" s="50"/>
      <c r="H1" s="50"/>
      <c r="I1" s="50"/>
    </row>
    <row r="2" spans="1:12" ht="24.95" customHeight="1" x14ac:dyDescent="0.2">
      <c r="A2" s="36"/>
      <c r="B2" s="36"/>
      <c r="C2" s="36"/>
      <c r="D2" s="36"/>
      <c r="E2" s="43"/>
      <c r="F2" s="36"/>
      <c r="G2" s="36"/>
      <c r="H2" s="36"/>
      <c r="I2" s="36"/>
      <c r="J2" s="36"/>
      <c r="K2" s="36"/>
    </row>
    <row r="3" spans="1:12" ht="24.95" customHeight="1" x14ac:dyDescent="0.2">
      <c r="A3" s="49" t="s">
        <v>27</v>
      </c>
      <c r="B3" s="49"/>
      <c r="C3" s="49"/>
      <c r="D3" s="49"/>
      <c r="E3" s="49"/>
      <c r="F3" s="49"/>
      <c r="G3" s="49"/>
      <c r="H3" s="49"/>
      <c r="I3" s="49"/>
    </row>
    <row r="4" spans="1:12" ht="24.95" customHeight="1" x14ac:dyDescent="0.25">
      <c r="A4" s="1"/>
      <c r="B4" s="1"/>
      <c r="C4" s="1"/>
      <c r="D4" s="1"/>
      <c r="E4" s="2"/>
      <c r="F4" s="2"/>
      <c r="G4" s="2"/>
      <c r="H4" s="2"/>
      <c r="I4" s="2" t="s">
        <v>0</v>
      </c>
      <c r="J4" s="2" t="s">
        <v>0</v>
      </c>
      <c r="K4" s="2" t="s">
        <v>0</v>
      </c>
    </row>
    <row r="5" spans="1:12" ht="30" customHeight="1" x14ac:dyDescent="0.25">
      <c r="A5" s="48"/>
      <c r="B5" s="48"/>
      <c r="C5" s="48"/>
      <c r="D5" s="48"/>
      <c r="E5" s="38">
        <v>2010</v>
      </c>
      <c r="F5" s="38">
        <v>2011</v>
      </c>
      <c r="G5" s="38">
        <v>2012</v>
      </c>
      <c r="H5" s="38">
        <v>2013</v>
      </c>
      <c r="I5" s="38">
        <v>2014</v>
      </c>
      <c r="J5" s="38">
        <v>2015</v>
      </c>
      <c r="K5" s="38">
        <v>2016</v>
      </c>
    </row>
    <row r="6" spans="1:12" ht="24.95" customHeight="1" x14ac:dyDescent="0.2">
      <c r="A6" s="6" t="s">
        <v>6</v>
      </c>
      <c r="C6" s="3"/>
      <c r="D6" s="3"/>
      <c r="E6" s="26"/>
      <c r="F6" s="26"/>
      <c r="G6" s="26"/>
      <c r="H6" s="26"/>
      <c r="I6" s="26"/>
      <c r="J6" s="26"/>
      <c r="K6" s="26"/>
    </row>
    <row r="7" spans="1:12" ht="24.95" customHeight="1" x14ac:dyDescent="0.25">
      <c r="A7" s="16" t="s">
        <v>1</v>
      </c>
      <c r="B7" s="5"/>
      <c r="C7" s="5"/>
      <c r="D7" s="5"/>
      <c r="E7" s="27">
        <v>246371</v>
      </c>
      <c r="F7" s="27">
        <v>184587</v>
      </c>
      <c r="G7" s="27">
        <v>218057</v>
      </c>
      <c r="H7" s="27">
        <v>263205</v>
      </c>
      <c r="I7" s="27">
        <v>248922</v>
      </c>
      <c r="J7" s="27"/>
      <c r="K7" s="27"/>
    </row>
    <row r="8" spans="1:12" ht="24.95" customHeight="1" x14ac:dyDescent="0.25">
      <c r="A8" s="16" t="s">
        <v>2</v>
      </c>
      <c r="B8" s="5"/>
      <c r="C8" s="5"/>
      <c r="D8" s="5"/>
      <c r="E8" s="27">
        <v>14626</v>
      </c>
      <c r="F8" s="27">
        <v>8232</v>
      </c>
      <c r="G8" s="27">
        <v>7668</v>
      </c>
      <c r="H8" s="27">
        <v>11527</v>
      </c>
      <c r="I8" s="27">
        <v>13244</v>
      </c>
      <c r="J8" s="27"/>
      <c r="K8" s="27"/>
    </row>
    <row r="9" spans="1:12" ht="24.95" customHeight="1" x14ac:dyDescent="0.25">
      <c r="A9" s="16" t="s">
        <v>3</v>
      </c>
      <c r="B9" s="5"/>
      <c r="C9" s="5"/>
      <c r="D9" s="5"/>
      <c r="E9" s="27">
        <v>2231</v>
      </c>
      <c r="F9" s="27">
        <v>5573</v>
      </c>
      <c r="G9" s="27">
        <v>3391</v>
      </c>
      <c r="H9" s="27">
        <v>2114</v>
      </c>
      <c r="I9" s="27">
        <v>806</v>
      </c>
      <c r="J9" s="27"/>
      <c r="K9" s="27"/>
    </row>
    <row r="10" spans="1:12" ht="24.95" customHeight="1" x14ac:dyDescent="0.25">
      <c r="A10" s="16" t="s">
        <v>4</v>
      </c>
      <c r="B10" s="5"/>
      <c r="C10" s="5"/>
      <c r="D10" s="5"/>
      <c r="E10" s="27">
        <v>44973</v>
      </c>
      <c r="F10" s="27">
        <v>-19722</v>
      </c>
      <c r="G10" s="27">
        <v>-17784</v>
      </c>
      <c r="H10" s="27">
        <v>-11789</v>
      </c>
      <c r="I10" s="27">
        <v>36697</v>
      </c>
      <c r="J10" s="27"/>
      <c r="K10" s="27"/>
    </row>
    <row r="11" spans="1:12" ht="24.95" customHeight="1" x14ac:dyDescent="0.2">
      <c r="A11" s="17" t="s">
        <v>5</v>
      </c>
      <c r="B11" s="17"/>
      <c r="C11" s="17"/>
      <c r="D11" s="17"/>
      <c r="E11" s="37">
        <f t="shared" ref="E11:G11" si="0">E7-E8-E9-E10</f>
        <v>184541</v>
      </c>
      <c r="F11" s="37">
        <f t="shared" si="0"/>
        <v>190504</v>
      </c>
      <c r="G11" s="37">
        <f t="shared" si="0"/>
        <v>224782</v>
      </c>
      <c r="H11" s="37">
        <f t="shared" ref="H11:K11" si="1">H7-H8-H9-H10</f>
        <v>261353</v>
      </c>
      <c r="I11" s="37">
        <f t="shared" si="1"/>
        <v>198175</v>
      </c>
      <c r="J11" s="37">
        <f t="shared" si="1"/>
        <v>0</v>
      </c>
      <c r="K11" s="37">
        <f t="shared" si="1"/>
        <v>0</v>
      </c>
    </row>
    <row r="12" spans="1:12" s="20" customFormat="1" ht="30" customHeight="1" x14ac:dyDescent="0.25">
      <c r="A12" s="19" t="s">
        <v>7</v>
      </c>
      <c r="C12" s="18"/>
      <c r="D12" s="18"/>
      <c r="E12" s="28"/>
      <c r="F12" s="28"/>
      <c r="G12" s="28"/>
      <c r="H12" s="28"/>
      <c r="I12" s="28"/>
      <c r="J12" s="28"/>
      <c r="K12" s="28"/>
    </row>
    <row r="13" spans="1:12" ht="24.95" customHeight="1" x14ac:dyDescent="0.25">
      <c r="A13" s="23" t="s">
        <v>31</v>
      </c>
      <c r="B13" s="21"/>
      <c r="C13" s="21"/>
      <c r="D13" s="21"/>
      <c r="E13" s="29">
        <f t="shared" ref="E13:K13" si="2">+E14+E15+E19+E28+E32+E33+E34</f>
        <v>1847197</v>
      </c>
      <c r="F13" s="29">
        <f t="shared" si="2"/>
        <v>1690220</v>
      </c>
      <c r="G13" s="29">
        <f t="shared" si="2"/>
        <v>2305697</v>
      </c>
      <c r="H13" s="29">
        <f t="shared" si="2"/>
        <v>1783581</v>
      </c>
      <c r="I13" s="29">
        <f t="shared" si="2"/>
        <v>840609</v>
      </c>
      <c r="J13" s="29">
        <f t="shared" si="2"/>
        <v>0</v>
      </c>
      <c r="K13" s="29">
        <f t="shared" si="2"/>
        <v>0</v>
      </c>
      <c r="L13" s="39"/>
    </row>
    <row r="14" spans="1:12" ht="24.95" customHeight="1" x14ac:dyDescent="0.25">
      <c r="A14" s="7"/>
      <c r="B14" s="3" t="s">
        <v>29</v>
      </c>
      <c r="C14" s="3"/>
      <c r="D14" s="3"/>
      <c r="E14" s="35">
        <v>0</v>
      </c>
      <c r="F14" s="35">
        <v>0</v>
      </c>
      <c r="G14" s="35">
        <v>0</v>
      </c>
      <c r="H14" s="35">
        <v>0</v>
      </c>
      <c r="I14" s="35">
        <v>0</v>
      </c>
      <c r="J14" s="35"/>
      <c r="K14" s="35"/>
    </row>
    <row r="15" spans="1:12" ht="24.95" customHeight="1" x14ac:dyDescent="0.25">
      <c r="A15" s="7"/>
      <c r="B15" s="3" t="s">
        <v>8</v>
      </c>
      <c r="C15" s="3"/>
      <c r="D15" s="3"/>
      <c r="E15" s="30">
        <f t="shared" ref="E15:I15" si="3">SUM(E16:E18)</f>
        <v>141974</v>
      </c>
      <c r="F15" s="30">
        <f t="shared" si="3"/>
        <v>67968</v>
      </c>
      <c r="G15" s="30">
        <f t="shared" si="3"/>
        <v>-58619</v>
      </c>
      <c r="H15" s="30">
        <f t="shared" si="3"/>
        <v>153705</v>
      </c>
      <c r="I15" s="30">
        <f t="shared" si="3"/>
        <v>75936</v>
      </c>
      <c r="J15" s="30">
        <f t="shared" ref="J15:K15" si="4">SUM(J16:J18)</f>
        <v>0</v>
      </c>
      <c r="K15" s="30">
        <f t="shared" si="4"/>
        <v>0</v>
      </c>
    </row>
    <row r="16" spans="1:12" ht="23.25" customHeight="1" x14ac:dyDescent="0.25">
      <c r="A16" s="7"/>
      <c r="B16" s="7"/>
      <c r="C16" s="8" t="s">
        <v>9</v>
      </c>
      <c r="D16" s="3"/>
      <c r="E16" s="31">
        <v>18108</v>
      </c>
      <c r="F16" s="31">
        <v>40001</v>
      </c>
      <c r="G16" s="31">
        <v>6011</v>
      </c>
      <c r="H16" s="31">
        <v>29320</v>
      </c>
      <c r="I16" s="31">
        <v>66587</v>
      </c>
      <c r="J16" s="31"/>
      <c r="K16" s="31"/>
    </row>
    <row r="17" spans="1:13" ht="24.95" customHeight="1" x14ac:dyDescent="0.25">
      <c r="A17" s="7"/>
      <c r="B17" s="7"/>
      <c r="C17" s="10" t="s">
        <v>10</v>
      </c>
      <c r="D17" s="3"/>
      <c r="E17" s="31">
        <v>9981</v>
      </c>
      <c r="F17" s="31">
        <v>89165</v>
      </c>
      <c r="G17" s="31">
        <v>19080</v>
      </c>
      <c r="H17" s="31">
        <v>122470</v>
      </c>
      <c r="I17" s="31">
        <v>10515</v>
      </c>
      <c r="J17" s="31"/>
      <c r="K17" s="31"/>
    </row>
    <row r="18" spans="1:13" ht="24.95" customHeight="1" x14ac:dyDescent="0.25">
      <c r="A18" s="7"/>
      <c r="B18" s="7"/>
      <c r="C18" s="10" t="s">
        <v>11</v>
      </c>
      <c r="D18" s="3"/>
      <c r="E18" s="31">
        <v>113885</v>
      </c>
      <c r="F18" s="31">
        <v>-61198</v>
      </c>
      <c r="G18" s="31">
        <v>-83710</v>
      </c>
      <c r="H18" s="31">
        <v>1915</v>
      </c>
      <c r="I18" s="31">
        <v>-1166</v>
      </c>
      <c r="J18" s="31"/>
      <c r="K18" s="31"/>
    </row>
    <row r="19" spans="1:13" ht="24.95" customHeight="1" x14ac:dyDescent="0.25">
      <c r="A19" s="7"/>
      <c r="B19" s="6" t="s">
        <v>12</v>
      </c>
      <c r="C19" s="6"/>
      <c r="D19" s="3"/>
      <c r="E19" s="30">
        <f t="shared" ref="E19:I19" si="5">+E20+E23</f>
        <v>81080</v>
      </c>
      <c r="F19" s="30">
        <f t="shared" si="5"/>
        <v>525074</v>
      </c>
      <c r="G19" s="30">
        <f t="shared" si="5"/>
        <v>575532</v>
      </c>
      <c r="H19" s="30">
        <f t="shared" si="5"/>
        <v>57885</v>
      </c>
      <c r="I19" s="30">
        <f t="shared" si="5"/>
        <v>-66253</v>
      </c>
      <c r="J19" s="30">
        <f t="shared" ref="J19:K19" si="6">+J20+J23</f>
        <v>0</v>
      </c>
      <c r="K19" s="30">
        <f t="shared" si="6"/>
        <v>0</v>
      </c>
    </row>
    <row r="20" spans="1:13" ht="24.95" customHeight="1" x14ac:dyDescent="0.25">
      <c r="A20" s="7"/>
      <c r="B20" s="7"/>
      <c r="C20" s="10" t="s">
        <v>13</v>
      </c>
      <c r="D20" s="3"/>
      <c r="E20" s="31">
        <f t="shared" ref="E20:I20" si="7">SUM(E21:E22)</f>
        <v>-37750</v>
      </c>
      <c r="F20" s="31">
        <f t="shared" si="7"/>
        <v>24367</v>
      </c>
      <c r="G20" s="31">
        <f t="shared" si="7"/>
        <v>62158</v>
      </c>
      <c r="H20" s="31">
        <f t="shared" si="7"/>
        <v>45216</v>
      </c>
      <c r="I20" s="31">
        <f t="shared" si="7"/>
        <v>19385</v>
      </c>
      <c r="J20" s="31">
        <f t="shared" ref="J20:K20" si="8">SUM(J21:J22)</f>
        <v>0</v>
      </c>
      <c r="K20" s="31">
        <f t="shared" si="8"/>
        <v>0</v>
      </c>
    </row>
    <row r="21" spans="1:13" ht="24.95" customHeight="1" x14ac:dyDescent="0.25">
      <c r="A21" s="7"/>
      <c r="B21" s="7"/>
      <c r="C21" s="7"/>
      <c r="D21" s="9" t="s">
        <v>14</v>
      </c>
      <c r="E21" s="31">
        <v>11290</v>
      </c>
      <c r="F21" s="31">
        <v>24367</v>
      </c>
      <c r="G21" s="31">
        <v>62158</v>
      </c>
      <c r="H21" s="31">
        <v>32936</v>
      </c>
      <c r="I21" s="31">
        <v>27492</v>
      </c>
      <c r="J21" s="31"/>
      <c r="K21" s="31"/>
      <c r="M21" s="39"/>
    </row>
    <row r="22" spans="1:13" ht="24.95" customHeight="1" x14ac:dyDescent="0.25">
      <c r="A22" s="7"/>
      <c r="B22" s="7"/>
      <c r="C22" s="7"/>
      <c r="D22" s="9" t="s">
        <v>15</v>
      </c>
      <c r="E22" s="31">
        <v>-49040</v>
      </c>
      <c r="F22" s="42">
        <v>0</v>
      </c>
      <c r="G22" s="42">
        <v>0</v>
      </c>
      <c r="H22" s="31">
        <v>12280</v>
      </c>
      <c r="I22" s="31">
        <v>-8107</v>
      </c>
      <c r="J22" s="31"/>
      <c r="K22" s="31"/>
    </row>
    <row r="23" spans="1:13" ht="24.95" customHeight="1" x14ac:dyDescent="0.25">
      <c r="A23" s="7"/>
      <c r="B23" s="7"/>
      <c r="C23" s="10" t="s">
        <v>30</v>
      </c>
      <c r="D23" s="3"/>
      <c r="E23" s="31">
        <f t="shared" ref="E23:I23" si="9">SUM(E24:E27)</f>
        <v>118830</v>
      </c>
      <c r="F23" s="31">
        <f t="shared" si="9"/>
        <v>500707</v>
      </c>
      <c r="G23" s="31">
        <f t="shared" si="9"/>
        <v>513374</v>
      </c>
      <c r="H23" s="31">
        <f t="shared" si="9"/>
        <v>12669</v>
      </c>
      <c r="I23" s="31">
        <f t="shared" si="9"/>
        <v>-85638</v>
      </c>
      <c r="J23" s="31">
        <f t="shared" ref="J23:K23" si="10">SUM(J24:J27)</f>
        <v>0</v>
      </c>
      <c r="K23" s="31">
        <f t="shared" si="10"/>
        <v>0</v>
      </c>
    </row>
    <row r="24" spans="1:13" ht="24.95" customHeight="1" x14ac:dyDescent="0.25">
      <c r="A24" s="7"/>
      <c r="B24" s="7"/>
      <c r="C24" s="7"/>
      <c r="D24" s="9" t="s">
        <v>16</v>
      </c>
      <c r="E24" s="31">
        <v>3713</v>
      </c>
      <c r="F24" s="31">
        <v>-50135</v>
      </c>
      <c r="G24" s="31">
        <v>70668</v>
      </c>
      <c r="H24" s="31">
        <v>82241</v>
      </c>
      <c r="I24" s="31">
        <v>-109628</v>
      </c>
      <c r="J24" s="31"/>
      <c r="K24" s="31"/>
    </row>
    <row r="25" spans="1:13" ht="24.95" customHeight="1" x14ac:dyDescent="0.25">
      <c r="A25" s="7"/>
      <c r="B25" s="7"/>
      <c r="C25" s="7"/>
      <c r="D25" s="9" t="s">
        <v>17</v>
      </c>
      <c r="E25" s="31">
        <v>-39869</v>
      </c>
      <c r="F25" s="31">
        <v>147287</v>
      </c>
      <c r="G25" s="31">
        <v>139514</v>
      </c>
      <c r="H25" s="31">
        <v>-95339</v>
      </c>
      <c r="I25" s="31">
        <v>69155</v>
      </c>
      <c r="J25" s="31"/>
      <c r="K25" s="31"/>
    </row>
    <row r="26" spans="1:13" ht="24.95" customHeight="1" x14ac:dyDescent="0.25">
      <c r="A26" s="7"/>
      <c r="B26" s="7"/>
      <c r="C26" s="7"/>
      <c r="D26" s="9" t="s">
        <v>18</v>
      </c>
      <c r="E26" s="31">
        <v>-1277</v>
      </c>
      <c r="F26" s="31">
        <v>9123</v>
      </c>
      <c r="G26" s="45" t="s">
        <v>35</v>
      </c>
      <c r="H26" s="45" t="s">
        <v>35</v>
      </c>
      <c r="I26" s="45" t="s">
        <v>35</v>
      </c>
      <c r="J26" s="31"/>
      <c r="K26" s="31"/>
    </row>
    <row r="27" spans="1:13" ht="24.95" customHeight="1" x14ac:dyDescent="0.25">
      <c r="A27" s="11"/>
      <c r="B27" s="11"/>
      <c r="C27" s="7"/>
      <c r="D27" s="9" t="s">
        <v>19</v>
      </c>
      <c r="E27" s="31">
        <v>156263</v>
      </c>
      <c r="F27" s="31">
        <v>394432</v>
      </c>
      <c r="G27" s="31">
        <v>303192</v>
      </c>
      <c r="H27" s="31">
        <v>25767</v>
      </c>
      <c r="I27" s="31">
        <v>-45165</v>
      </c>
      <c r="J27" s="31"/>
      <c r="K27" s="31"/>
    </row>
    <row r="28" spans="1:13" ht="24.95" customHeight="1" x14ac:dyDescent="0.25">
      <c r="A28" s="7"/>
      <c r="B28" s="6" t="s">
        <v>20</v>
      </c>
      <c r="C28" s="6"/>
      <c r="D28" s="3"/>
      <c r="E28" s="30">
        <f t="shared" ref="E28:I28" si="11">SUM(E29:E31)</f>
        <v>1304016</v>
      </c>
      <c r="F28" s="30">
        <f t="shared" si="11"/>
        <v>1362580</v>
      </c>
      <c r="G28" s="30">
        <f t="shared" si="11"/>
        <v>1882244</v>
      </c>
      <c r="H28" s="30">
        <f t="shared" si="11"/>
        <v>1480578</v>
      </c>
      <c r="I28" s="30">
        <f t="shared" si="11"/>
        <v>1108523</v>
      </c>
      <c r="J28" s="30">
        <f t="shared" ref="J28:K28" si="12">SUM(J29:J31)</f>
        <v>0</v>
      </c>
      <c r="K28" s="30">
        <f t="shared" si="12"/>
        <v>0</v>
      </c>
    </row>
    <row r="29" spans="1:13" ht="24.95" customHeight="1" x14ac:dyDescent="0.25">
      <c r="A29" s="7"/>
      <c r="B29" s="7"/>
      <c r="C29" s="9" t="s">
        <v>21</v>
      </c>
      <c r="D29" s="3"/>
      <c r="E29" s="31">
        <v>173695</v>
      </c>
      <c r="F29" s="31">
        <v>149616</v>
      </c>
      <c r="G29" s="31">
        <v>230989</v>
      </c>
      <c r="H29" s="31">
        <v>246759</v>
      </c>
      <c r="I29" s="31">
        <v>273275</v>
      </c>
      <c r="J29" s="31"/>
      <c r="K29" s="31"/>
    </row>
    <row r="30" spans="1:13" ht="24.95" customHeight="1" x14ac:dyDescent="0.25">
      <c r="A30" s="7"/>
      <c r="B30" s="7"/>
      <c r="C30" s="9" t="s">
        <v>22</v>
      </c>
      <c r="D30" s="3"/>
      <c r="E30" s="31">
        <v>113689</v>
      </c>
      <c r="F30" s="31">
        <v>113734</v>
      </c>
      <c r="G30" s="31">
        <v>207997</v>
      </c>
      <c r="H30" s="31">
        <v>69049</v>
      </c>
      <c r="I30" s="31">
        <v>-30254</v>
      </c>
      <c r="J30" s="31"/>
      <c r="K30" s="31"/>
    </row>
    <row r="31" spans="1:13" ht="24.95" customHeight="1" x14ac:dyDescent="0.2">
      <c r="A31" s="12"/>
      <c r="B31" s="12"/>
      <c r="C31" s="9" t="s">
        <v>23</v>
      </c>
      <c r="D31" s="3"/>
      <c r="E31" s="31">
        <v>1016632</v>
      </c>
      <c r="F31" s="31">
        <v>1099230</v>
      </c>
      <c r="G31" s="31">
        <v>1443258</v>
      </c>
      <c r="H31" s="31">
        <v>1164770</v>
      </c>
      <c r="I31" s="31">
        <v>865502</v>
      </c>
      <c r="J31" s="31"/>
      <c r="K31" s="31"/>
    </row>
    <row r="32" spans="1:13" ht="24.95" customHeight="1" x14ac:dyDescent="0.25">
      <c r="A32" s="7"/>
      <c r="B32" s="6" t="s">
        <v>33</v>
      </c>
      <c r="C32" s="13"/>
      <c r="D32" s="4"/>
      <c r="E32" s="30">
        <v>52411</v>
      </c>
      <c r="F32" s="30">
        <v>42223</v>
      </c>
      <c r="G32" s="30">
        <v>29429</v>
      </c>
      <c r="H32" s="30">
        <v>-45057</v>
      </c>
      <c r="I32" s="30">
        <v>57417</v>
      </c>
      <c r="J32" s="30"/>
      <c r="K32" s="30"/>
    </row>
    <row r="33" spans="1:12" ht="24.95" customHeight="1" x14ac:dyDescent="0.25">
      <c r="A33" s="7"/>
      <c r="B33" s="14" t="s">
        <v>24</v>
      </c>
      <c r="C33" s="13"/>
      <c r="D33" s="4"/>
      <c r="E33" s="41">
        <v>0</v>
      </c>
      <c r="F33" s="41">
        <v>0</v>
      </c>
      <c r="G33" s="41">
        <v>0</v>
      </c>
      <c r="H33" s="41">
        <v>0</v>
      </c>
      <c r="I33" s="41">
        <v>0</v>
      </c>
      <c r="J33" s="35"/>
      <c r="K33" s="35"/>
    </row>
    <row r="34" spans="1:12" ht="24.95" customHeight="1" x14ac:dyDescent="0.25">
      <c r="A34" s="7"/>
      <c r="B34" s="15" t="s">
        <v>25</v>
      </c>
      <c r="C34" s="13"/>
      <c r="D34" s="4"/>
      <c r="E34" s="30">
        <v>267716</v>
      </c>
      <c r="F34" s="30">
        <v>-307625</v>
      </c>
      <c r="G34" s="30">
        <v>-122889</v>
      </c>
      <c r="H34" s="30">
        <v>136470</v>
      </c>
      <c r="I34" s="30">
        <v>-335014</v>
      </c>
      <c r="J34" s="30"/>
      <c r="K34" s="30"/>
    </row>
    <row r="35" spans="1:12" ht="24.95" customHeight="1" x14ac:dyDescent="0.25">
      <c r="A35" s="7"/>
      <c r="B35" s="15"/>
      <c r="C35" s="13"/>
      <c r="D35" s="4"/>
      <c r="E35" s="30"/>
      <c r="F35" s="30"/>
      <c r="G35" s="30"/>
      <c r="H35" s="30"/>
      <c r="I35" s="30"/>
      <c r="J35" s="30"/>
      <c r="K35" s="30"/>
    </row>
    <row r="36" spans="1:12" s="20" customFormat="1" ht="30" customHeight="1" x14ac:dyDescent="0.25">
      <c r="A36" s="22" t="s">
        <v>32</v>
      </c>
      <c r="B36" s="22"/>
      <c r="C36" s="22"/>
      <c r="D36" s="22"/>
      <c r="E36" s="32">
        <f t="shared" ref="E36:G36" si="13">+E37+E38+E42+E51+E55+E56+E57</f>
        <v>1662656</v>
      </c>
      <c r="F36" s="32">
        <f t="shared" si="13"/>
        <v>1499716</v>
      </c>
      <c r="G36" s="32">
        <f t="shared" si="13"/>
        <v>2080915</v>
      </c>
      <c r="H36" s="32">
        <f>+H37+H38+H42+H51+H55+H57</f>
        <v>1522228</v>
      </c>
      <c r="I36" s="32">
        <f>+I37+I38+I42+I51+I55+I57</f>
        <v>642434</v>
      </c>
      <c r="J36" s="32">
        <f t="shared" ref="J36:K36" si="14">+J37+J38+J42+J51+J55+J56+J57</f>
        <v>0</v>
      </c>
      <c r="K36" s="32">
        <f t="shared" si="14"/>
        <v>0</v>
      </c>
      <c r="L36" s="40"/>
    </row>
    <row r="37" spans="1:12" ht="24.95" customHeight="1" x14ac:dyDescent="0.25">
      <c r="A37" s="7"/>
      <c r="B37" s="3" t="s">
        <v>29</v>
      </c>
      <c r="C37" s="3"/>
      <c r="D37" s="3"/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/>
      <c r="K37" s="35"/>
    </row>
    <row r="38" spans="1:12" ht="24.95" customHeight="1" x14ac:dyDescent="0.25">
      <c r="A38" s="7"/>
      <c r="B38" s="3" t="s">
        <v>8</v>
      </c>
      <c r="C38" s="3"/>
      <c r="D38" s="3"/>
      <c r="E38" s="30">
        <f t="shared" ref="E38:I38" si="15">SUM(E39:E41)</f>
        <v>858459</v>
      </c>
      <c r="F38" s="30">
        <f t="shared" si="15"/>
        <v>1074726</v>
      </c>
      <c r="G38" s="30">
        <f t="shared" si="15"/>
        <v>2664432</v>
      </c>
      <c r="H38" s="30">
        <f t="shared" si="15"/>
        <v>1329311</v>
      </c>
      <c r="I38" s="30">
        <f t="shared" si="15"/>
        <v>737717</v>
      </c>
      <c r="J38" s="30">
        <f t="shared" ref="J38:K38" si="16">SUM(J39:J41)</f>
        <v>0</v>
      </c>
      <c r="K38" s="30">
        <f t="shared" si="16"/>
        <v>0</v>
      </c>
    </row>
    <row r="39" spans="1:12" ht="24.95" customHeight="1" x14ac:dyDescent="0.25">
      <c r="A39" s="7"/>
      <c r="B39" s="7"/>
      <c r="C39" s="8" t="s">
        <v>9</v>
      </c>
      <c r="D39" s="3"/>
      <c r="E39" s="34">
        <v>0</v>
      </c>
      <c r="F39" s="41">
        <v>0</v>
      </c>
      <c r="G39" s="41">
        <v>0</v>
      </c>
      <c r="H39" s="42">
        <v>0</v>
      </c>
      <c r="I39" s="42">
        <v>0</v>
      </c>
      <c r="J39" s="34"/>
      <c r="K39" s="34"/>
    </row>
    <row r="40" spans="1:12" ht="24.95" customHeight="1" x14ac:dyDescent="0.25">
      <c r="A40" s="7"/>
      <c r="B40" s="7"/>
      <c r="C40" s="10" t="s">
        <v>10</v>
      </c>
      <c r="D40" s="3"/>
      <c r="E40" s="31">
        <v>38526</v>
      </c>
      <c r="F40" s="31">
        <v>2360</v>
      </c>
      <c r="G40" s="31">
        <v>94203</v>
      </c>
      <c r="H40" s="31">
        <v>-1728</v>
      </c>
      <c r="I40" s="31">
        <v>30739</v>
      </c>
      <c r="J40" s="31"/>
      <c r="K40" s="31"/>
    </row>
    <row r="41" spans="1:12" ht="24.95" customHeight="1" x14ac:dyDescent="0.25">
      <c r="A41" s="7"/>
      <c r="B41" s="7"/>
      <c r="C41" s="10" t="s">
        <v>11</v>
      </c>
      <c r="D41" s="3"/>
      <c r="E41" s="31">
        <v>819933</v>
      </c>
      <c r="F41" s="31">
        <v>1072366</v>
      </c>
      <c r="G41" s="31">
        <v>2570229</v>
      </c>
      <c r="H41" s="31">
        <v>1331039</v>
      </c>
      <c r="I41" s="31">
        <v>706978</v>
      </c>
      <c r="J41" s="31"/>
      <c r="K41" s="31"/>
    </row>
    <row r="42" spans="1:12" ht="24.95" customHeight="1" x14ac:dyDescent="0.25">
      <c r="A42" s="7"/>
      <c r="B42" s="6" t="s">
        <v>12</v>
      </c>
      <c r="C42" s="6"/>
      <c r="D42" s="3"/>
      <c r="E42" s="30">
        <f t="shared" ref="E42:K42" si="17">+E43+E46</f>
        <v>241034</v>
      </c>
      <c r="F42" s="30">
        <f t="shared" ref="F42:I42" si="18">+F43+F46</f>
        <v>611927</v>
      </c>
      <c r="G42" s="30">
        <f t="shared" si="18"/>
        <v>-1004021</v>
      </c>
      <c r="H42" s="30">
        <f t="shared" si="18"/>
        <v>-113058</v>
      </c>
      <c r="I42" s="30">
        <f t="shared" si="18"/>
        <v>151570</v>
      </c>
      <c r="J42" s="30">
        <f t="shared" si="17"/>
        <v>0</v>
      </c>
      <c r="K42" s="30">
        <f t="shared" si="17"/>
        <v>0</v>
      </c>
    </row>
    <row r="43" spans="1:12" ht="24.95" customHeight="1" x14ac:dyDescent="0.25">
      <c r="A43" s="7"/>
      <c r="B43" s="7"/>
      <c r="C43" s="10" t="s">
        <v>13</v>
      </c>
      <c r="D43" s="3"/>
      <c r="E43" s="31">
        <f t="shared" ref="E43:I43" si="19">SUM(E44:E45)</f>
        <v>248186</v>
      </c>
      <c r="F43" s="31">
        <f t="shared" si="19"/>
        <v>617433</v>
      </c>
      <c r="G43" s="31">
        <f t="shared" si="19"/>
        <v>-998899</v>
      </c>
      <c r="H43" s="31">
        <f t="shared" si="19"/>
        <v>-127099</v>
      </c>
      <c r="I43" s="31">
        <f t="shared" si="19"/>
        <v>149563</v>
      </c>
      <c r="J43" s="31">
        <f t="shared" ref="J43:K43" si="20">SUM(J44:J45)</f>
        <v>0</v>
      </c>
      <c r="K43" s="31">
        <f t="shared" si="20"/>
        <v>0</v>
      </c>
    </row>
    <row r="44" spans="1:12" ht="24.95" customHeight="1" x14ac:dyDescent="0.25">
      <c r="A44" s="7"/>
      <c r="B44" s="7"/>
      <c r="C44" s="7"/>
      <c r="D44" s="9" t="s">
        <v>14</v>
      </c>
      <c r="E44" s="31">
        <v>248186</v>
      </c>
      <c r="F44" s="31">
        <v>617433</v>
      </c>
      <c r="G44" s="31">
        <v>-998899</v>
      </c>
      <c r="H44" s="31">
        <v>-127099</v>
      </c>
      <c r="I44" s="31">
        <v>149563</v>
      </c>
      <c r="J44" s="31"/>
      <c r="K44" s="31"/>
    </row>
    <row r="45" spans="1:12" ht="24.95" customHeight="1" x14ac:dyDescent="0.25">
      <c r="A45" s="7"/>
      <c r="B45" s="7"/>
      <c r="C45" s="7"/>
      <c r="D45" s="9" t="s">
        <v>15</v>
      </c>
      <c r="E45" s="42">
        <v>0</v>
      </c>
      <c r="F45" s="42">
        <v>0</v>
      </c>
      <c r="G45" s="42">
        <v>0</v>
      </c>
      <c r="H45" s="42">
        <v>0</v>
      </c>
      <c r="I45" s="42">
        <v>0</v>
      </c>
      <c r="J45" s="34"/>
      <c r="K45" s="34"/>
    </row>
    <row r="46" spans="1:12" ht="24.95" customHeight="1" x14ac:dyDescent="0.25">
      <c r="A46" s="7"/>
      <c r="B46" s="7"/>
      <c r="C46" s="10" t="s">
        <v>30</v>
      </c>
      <c r="D46" s="3"/>
      <c r="E46" s="31">
        <f t="shared" ref="E46:I46" si="21">SUM(E47:E50)</f>
        <v>-7152</v>
      </c>
      <c r="F46" s="31">
        <f t="shared" si="21"/>
        <v>-5506</v>
      </c>
      <c r="G46" s="31">
        <f t="shared" si="21"/>
        <v>-5122</v>
      </c>
      <c r="H46" s="31">
        <f t="shared" si="21"/>
        <v>14041</v>
      </c>
      <c r="I46" s="31">
        <f t="shared" si="21"/>
        <v>2007</v>
      </c>
      <c r="J46" s="31">
        <f t="shared" ref="J46:K46" si="22">SUM(J47:J50)</f>
        <v>0</v>
      </c>
      <c r="K46" s="31">
        <f t="shared" si="22"/>
        <v>0</v>
      </c>
    </row>
    <row r="47" spans="1:12" ht="24.95" customHeight="1" x14ac:dyDescent="0.25">
      <c r="A47" s="7"/>
      <c r="B47" s="7"/>
      <c r="C47" s="7"/>
      <c r="D47" s="9" t="s">
        <v>16</v>
      </c>
      <c r="E47" s="42">
        <v>0</v>
      </c>
      <c r="F47" s="42">
        <v>0</v>
      </c>
      <c r="G47" s="42">
        <v>0</v>
      </c>
      <c r="H47" s="42">
        <v>0</v>
      </c>
      <c r="I47" s="42">
        <v>0</v>
      </c>
      <c r="J47" s="34"/>
      <c r="K47" s="34"/>
    </row>
    <row r="48" spans="1:12" ht="24.95" customHeight="1" x14ac:dyDescent="0.25">
      <c r="A48" s="7"/>
      <c r="B48" s="7"/>
      <c r="C48" s="7"/>
      <c r="D48" s="9" t="s">
        <v>17</v>
      </c>
      <c r="E48" s="42">
        <v>0</v>
      </c>
      <c r="F48" s="42">
        <v>0</v>
      </c>
      <c r="G48" s="42">
        <v>0</v>
      </c>
      <c r="H48" s="42">
        <v>0</v>
      </c>
      <c r="I48" s="42">
        <v>0</v>
      </c>
      <c r="J48" s="34"/>
      <c r="K48" s="34"/>
    </row>
    <row r="49" spans="1:13" ht="24.95" customHeight="1" x14ac:dyDescent="0.25">
      <c r="A49" s="7"/>
      <c r="B49" s="7"/>
      <c r="C49" s="7"/>
      <c r="D49" s="9" t="s">
        <v>18</v>
      </c>
      <c r="E49" s="31">
        <v>-6470</v>
      </c>
      <c r="F49" s="31">
        <v>-2132</v>
      </c>
      <c r="G49" s="44" t="s">
        <v>35</v>
      </c>
      <c r="H49" s="44" t="s">
        <v>35</v>
      </c>
      <c r="I49" s="44" t="s">
        <v>35</v>
      </c>
      <c r="J49" s="31"/>
      <c r="K49" s="31"/>
    </row>
    <row r="50" spans="1:13" ht="24.95" customHeight="1" x14ac:dyDescent="0.25">
      <c r="A50" s="11"/>
      <c r="B50" s="11"/>
      <c r="C50" s="7"/>
      <c r="D50" s="9" t="s">
        <v>19</v>
      </c>
      <c r="E50" s="31">
        <v>-682</v>
      </c>
      <c r="F50" s="31">
        <v>-3374</v>
      </c>
      <c r="G50" s="31">
        <v>-5122</v>
      </c>
      <c r="H50" s="31">
        <v>14041</v>
      </c>
      <c r="I50" s="31">
        <v>2007</v>
      </c>
      <c r="J50" s="31"/>
      <c r="K50" s="31"/>
    </row>
    <row r="51" spans="1:13" ht="24.95" customHeight="1" x14ac:dyDescent="0.25">
      <c r="A51" s="7"/>
      <c r="B51" s="6" t="s">
        <v>20</v>
      </c>
      <c r="C51" s="6"/>
      <c r="D51" s="3"/>
      <c r="E51" s="30">
        <f t="shared" ref="E51:I51" si="23">SUM(E52:E54)</f>
        <v>200938</v>
      </c>
      <c r="F51" s="30">
        <f t="shared" si="23"/>
        <v>79734</v>
      </c>
      <c r="G51" s="30">
        <f t="shared" si="23"/>
        <v>437935</v>
      </c>
      <c r="H51" s="30">
        <f t="shared" si="23"/>
        <v>225662</v>
      </c>
      <c r="I51" s="30">
        <f t="shared" si="23"/>
        <v>-163962</v>
      </c>
      <c r="J51" s="30">
        <f t="shared" ref="J51:K51" si="24">SUM(J52:J54)</f>
        <v>0</v>
      </c>
      <c r="K51" s="30">
        <f t="shared" si="24"/>
        <v>0</v>
      </c>
    </row>
    <row r="52" spans="1:13" ht="24.95" customHeight="1" x14ac:dyDescent="0.25">
      <c r="A52" s="7"/>
      <c r="B52" s="7"/>
      <c r="C52" s="9" t="s">
        <v>21</v>
      </c>
      <c r="D52" s="3"/>
      <c r="E52" s="42">
        <v>0</v>
      </c>
      <c r="F52" s="42">
        <v>0</v>
      </c>
      <c r="G52" s="42">
        <v>0</v>
      </c>
      <c r="H52" s="42">
        <v>0</v>
      </c>
      <c r="I52" s="42">
        <v>0</v>
      </c>
      <c r="J52" s="34"/>
      <c r="K52" s="34"/>
      <c r="M52" s="47"/>
    </row>
    <row r="53" spans="1:13" ht="24.95" customHeight="1" x14ac:dyDescent="0.25">
      <c r="A53" s="7"/>
      <c r="B53" s="7"/>
      <c r="C53" s="9" t="s">
        <v>22</v>
      </c>
      <c r="D53" s="3"/>
      <c r="E53" s="42">
        <v>0</v>
      </c>
      <c r="F53" s="42">
        <v>0</v>
      </c>
      <c r="G53" s="42">
        <v>0</v>
      </c>
      <c r="H53" s="42">
        <v>0</v>
      </c>
      <c r="I53" s="42">
        <v>0</v>
      </c>
      <c r="J53" s="34"/>
      <c r="K53" s="34"/>
    </row>
    <row r="54" spans="1:13" ht="24.95" customHeight="1" x14ac:dyDescent="0.2">
      <c r="A54" s="12"/>
      <c r="B54" s="12"/>
      <c r="C54" s="9" t="s">
        <v>23</v>
      </c>
      <c r="D54" s="3"/>
      <c r="E54" s="31">
        <v>200938</v>
      </c>
      <c r="F54" s="31">
        <v>79734</v>
      </c>
      <c r="G54" s="31">
        <v>437935</v>
      </c>
      <c r="H54" s="31">
        <v>225662</v>
      </c>
      <c r="I54" s="31">
        <v>-163962</v>
      </c>
      <c r="J54" s="31"/>
      <c r="K54" s="31"/>
    </row>
    <row r="55" spans="1:13" ht="24.75" customHeight="1" x14ac:dyDescent="0.25">
      <c r="A55" s="7"/>
      <c r="B55" s="6" t="s">
        <v>33</v>
      </c>
      <c r="C55" s="13"/>
      <c r="D55" s="4"/>
      <c r="E55" s="30">
        <v>64083</v>
      </c>
      <c r="F55" s="30">
        <v>69881</v>
      </c>
      <c r="G55" s="30">
        <v>324676</v>
      </c>
      <c r="H55" s="30">
        <v>109735</v>
      </c>
      <c r="I55" s="30">
        <v>94600</v>
      </c>
      <c r="J55" s="30"/>
      <c r="K55" s="30"/>
    </row>
    <row r="56" spans="1:13" ht="24.95" customHeight="1" x14ac:dyDescent="0.25">
      <c r="A56" s="7"/>
      <c r="B56" s="14" t="s">
        <v>24</v>
      </c>
      <c r="C56" s="13"/>
      <c r="D56" s="4"/>
      <c r="E56" s="30">
        <v>157</v>
      </c>
      <c r="F56" s="30">
        <v>5347</v>
      </c>
      <c r="G56" s="30">
        <v>-6588</v>
      </c>
      <c r="H56" s="46" t="s">
        <v>35</v>
      </c>
      <c r="I56" s="46" t="s">
        <v>35</v>
      </c>
      <c r="J56" s="30"/>
      <c r="K56" s="30"/>
    </row>
    <row r="57" spans="1:13" ht="24.95" customHeight="1" x14ac:dyDescent="0.25">
      <c r="A57" s="7"/>
      <c r="B57" s="15" t="s">
        <v>26</v>
      </c>
      <c r="C57" s="13"/>
      <c r="D57" s="4"/>
      <c r="E57" s="30">
        <v>297985</v>
      </c>
      <c r="F57" s="30">
        <v>-341899</v>
      </c>
      <c r="G57" s="30">
        <v>-335519</v>
      </c>
      <c r="H57" s="30">
        <v>-29422</v>
      </c>
      <c r="I57" s="30">
        <v>-177491</v>
      </c>
      <c r="J57" s="30"/>
      <c r="K57" s="30"/>
    </row>
    <row r="58" spans="1:13" ht="24.95" customHeight="1" x14ac:dyDescent="0.25">
      <c r="A58" s="24" t="s">
        <v>34</v>
      </c>
      <c r="B58" s="24"/>
      <c r="C58" s="25"/>
      <c r="D58" s="25"/>
      <c r="E58" s="33">
        <f t="shared" ref="E58:I58" si="25">E13-E36</f>
        <v>184541</v>
      </c>
      <c r="F58" s="33">
        <f t="shared" si="25"/>
        <v>190504</v>
      </c>
      <c r="G58" s="33">
        <f t="shared" si="25"/>
        <v>224782</v>
      </c>
      <c r="H58" s="33">
        <f t="shared" si="25"/>
        <v>261353</v>
      </c>
      <c r="I58" s="33">
        <f t="shared" si="25"/>
        <v>198175</v>
      </c>
      <c r="J58" s="33">
        <f t="shared" ref="J58:K58" si="26">J13-J36</f>
        <v>0</v>
      </c>
      <c r="K58" s="33">
        <f t="shared" si="26"/>
        <v>0</v>
      </c>
    </row>
    <row r="59" spans="1:13" ht="30" customHeight="1" x14ac:dyDescent="0.25">
      <c r="A59" s="9" t="s">
        <v>28</v>
      </c>
      <c r="C59" s="7"/>
      <c r="D59" s="7"/>
      <c r="E59" s="31">
        <f t="shared" ref="E59:F59" si="27">E11-E58</f>
        <v>0</v>
      </c>
      <c r="F59" s="31">
        <f t="shared" si="27"/>
        <v>0</v>
      </c>
      <c r="G59" s="31">
        <f t="shared" ref="G59:K59" si="28">G11-G58</f>
        <v>0</v>
      </c>
      <c r="H59" s="31">
        <v>0</v>
      </c>
      <c r="I59" s="31">
        <f t="shared" si="28"/>
        <v>0</v>
      </c>
      <c r="J59" s="31">
        <f t="shared" si="28"/>
        <v>0</v>
      </c>
      <c r="K59" s="31">
        <f t="shared" si="28"/>
        <v>0</v>
      </c>
    </row>
    <row r="60" spans="1:13" ht="24.95" customHeight="1" x14ac:dyDescent="0.2"/>
    <row r="61" spans="1:13" ht="24.95" customHeight="1" x14ac:dyDescent="0.2"/>
    <row r="62" spans="1:13" ht="24.95" customHeight="1" x14ac:dyDescent="0.2"/>
    <row r="63" spans="1:13" ht="24.95" customHeight="1" x14ac:dyDescent="0.2"/>
  </sheetData>
  <mergeCells count="3">
    <mergeCell ref="A5:D5"/>
    <mergeCell ref="A3:I3"/>
    <mergeCell ref="A1:I1"/>
  </mergeCells>
  <phoneticPr fontId="5" type="noConversion"/>
  <pageMargins left="1" right="0.4" top="0.8" bottom="0.4" header="0" footer="0"/>
  <pageSetup paperSize="9" scale="5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LiteOS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Udomsuk Khieopong</cp:lastModifiedBy>
  <cp:lastPrinted>2016-02-12T05:11:47Z</cp:lastPrinted>
  <dcterms:created xsi:type="dcterms:W3CDTF">2009-03-21T10:39:22Z</dcterms:created>
  <dcterms:modified xsi:type="dcterms:W3CDTF">2016-02-17T06:10:15Z</dcterms:modified>
</cp:coreProperties>
</file>